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521" windowWidth="9930" windowHeight="8820" tabRatio="693" activeTab="0"/>
  </bookViews>
  <sheets>
    <sheet name="калькуляция" sheetId="1" r:id="rId1"/>
    <sheet name="расшифровка материалов" sheetId="2" r:id="rId2"/>
    <sheet name="расшифровка трудоемкости" sheetId="3" r:id="rId3"/>
  </sheets>
  <definedNames/>
  <calcPr fullCalcOnLoad="1"/>
</workbook>
</file>

<file path=xl/comments2.xml><?xml version="1.0" encoding="utf-8"?>
<comments xmlns="http://schemas.openxmlformats.org/spreadsheetml/2006/main">
  <authors>
    <author>a072018</author>
  </authors>
  <commentList>
    <comment ref="I8" authorId="0">
      <text>
        <r>
          <rPr>
            <b/>
            <sz val="8"/>
            <rFont val="Tahoma"/>
            <family val="0"/>
          </rPr>
          <t>A8 - Matières</t>
        </r>
      </text>
    </comment>
    <comment ref="I18" authorId="0">
      <text>
        <r>
          <rPr>
            <b/>
            <sz val="8"/>
            <rFont val="Tahoma"/>
            <family val="0"/>
          </rPr>
          <t>A8 - Composants</t>
        </r>
      </text>
    </comment>
  </commentList>
</comments>
</file>

<file path=xl/sharedStrings.xml><?xml version="1.0" encoding="utf-8"?>
<sst xmlns="http://schemas.openxmlformats.org/spreadsheetml/2006/main" count="75" uniqueCount="65">
  <si>
    <t>спец.элемент</t>
  </si>
  <si>
    <t>руб</t>
  </si>
  <si>
    <t>ИТОГО</t>
  </si>
  <si>
    <t xml:space="preserve">
Цена за ед.изм., руб</t>
  </si>
  <si>
    <t>Наименование входящего комплектующего изделия</t>
  </si>
  <si>
    <t>Кол-во входящих изделий в конечном изделии</t>
  </si>
  <si>
    <t>жесткость</t>
  </si>
  <si>
    <t>курс валюты к рублю</t>
  </si>
  <si>
    <t>цена входящего изделия, за ед.изм.</t>
  </si>
  <si>
    <t>наименование изготовляемой детали</t>
  </si>
  <si>
    <t>кол-во деталей в конечном изделии</t>
  </si>
  <si>
    <t>норма расхода материала</t>
  </si>
  <si>
    <t>наименование материала, ГОСТ, ТУ</t>
  </si>
  <si>
    <t>№
п/п</t>
  </si>
  <si>
    <t>Ролик</t>
  </si>
  <si>
    <t>Наименование операции</t>
  </si>
  <si>
    <t>Ленточкопильная</t>
  </si>
  <si>
    <t>Трудоемкость, н/ч</t>
  </si>
  <si>
    <t xml:space="preserve">Наименование детали </t>
  </si>
  <si>
    <t>Стоимость н/ч, руб</t>
  </si>
  <si>
    <t>Кол-во деталей в готовом изделии</t>
  </si>
  <si>
    <t>Стоимость операции, руб.</t>
  </si>
  <si>
    <t>Сборка</t>
  </si>
  <si>
    <t>Цепь</t>
  </si>
  <si>
    <t>Стоимость входящих покупных комплектующих изделий</t>
  </si>
  <si>
    <t>Стоимость покупных материалов и реализуемых отходов</t>
  </si>
  <si>
    <t>Транспортные расходы на материалы</t>
  </si>
  <si>
    <t>Итого материальные затраты</t>
  </si>
  <si>
    <t>Транспортные расходы на входящие комплектующие изделия</t>
  </si>
  <si>
    <t>Амортизация оснастки</t>
  </si>
  <si>
    <t>Внепроизводственные расходы</t>
  </si>
  <si>
    <t>ИЗДЕЛИЯ</t>
  </si>
  <si>
    <t>ИТОГО заработная плата</t>
  </si>
  <si>
    <t>Топливо и энергия на технологический процесс</t>
  </si>
  <si>
    <t>Стоимость операций</t>
  </si>
  <si>
    <t>стоимость входящих изделий</t>
  </si>
  <si>
    <t>стоимость материалов</t>
  </si>
  <si>
    <t>КАЛЬКУЛЯЦИЯ</t>
  </si>
  <si>
    <t>Наименование  статей  калькуляции</t>
  </si>
  <si>
    <t>руб.</t>
  </si>
  <si>
    <t xml:space="preserve">Отчисления  на   соц.страх. </t>
  </si>
  <si>
    <t>Итого прямые затраты</t>
  </si>
  <si>
    <t>Производственная себестоимость</t>
  </si>
  <si>
    <t>Итого  полная  себестоимость</t>
  </si>
  <si>
    <t xml:space="preserve">Прибыль                  </t>
  </si>
  <si>
    <t xml:space="preserve">Оптовая цена </t>
  </si>
  <si>
    <t>Общецеховые расходы</t>
  </si>
  <si>
    <t>Общезаводские  расходы</t>
  </si>
  <si>
    <t>цена</t>
  </si>
  <si>
    <t>кол-во</t>
  </si>
  <si>
    <t>кг</t>
  </si>
  <si>
    <t>ед.изм.</t>
  </si>
  <si>
    <t>цена материала, за ед.изм.</t>
  </si>
  <si>
    <t>валюта закупки</t>
  </si>
  <si>
    <t xml:space="preserve">
Количество отходов</t>
  </si>
  <si>
    <t>Стоимость отходов</t>
  </si>
  <si>
    <t>Лента 50 Т-С-Н-1 3х96 ГОСТ 2284-79</t>
  </si>
  <si>
    <t>Материалы*</t>
  </si>
  <si>
    <t>Отходы*</t>
  </si>
  <si>
    <t>Покупные входящие комплектующие изделия*</t>
  </si>
  <si>
    <t>Заработная плата**</t>
  </si>
  <si>
    <t>Примечания:</t>
  </si>
  <si>
    <t>* - расшифровка материальных затрат в листе "расшифровка материалов"</t>
  </si>
  <si>
    <t>** - расшифровка заработной платы в листе "расшифровка трудоемкости"</t>
  </si>
  <si>
    <t>руб./шт. без НДС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</si>
</sst>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0.000"/>
    <numFmt numFmtId="183" formatCode="dd/mm/yy;@"/>
    <numFmt numFmtId="184" formatCode="0.0%"/>
    <numFmt numFmtId="185" formatCode="#,##0.0"/>
    <numFmt numFmtId="186" formatCode="0.0"/>
    <numFmt numFmtId="187" formatCode="#,##0.00_р_."/>
    <numFmt numFmtId="188" formatCode="[$-FC19]d\ mmmm\ yyyy\ &quot;г.&quot;"/>
    <numFmt numFmtId="189" formatCode="dd"/>
    <numFmt numFmtId="190" formatCode="0.000000"/>
    <numFmt numFmtId="191" formatCode="0.0000"/>
    <numFmt numFmtId="192" formatCode="0.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53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top" wrapText="1"/>
      <protection/>
    </xf>
    <xf numFmtId="2" fontId="4" fillId="0" borderId="0" xfId="53" applyNumberFormat="1" applyFill="1">
      <alignment/>
      <protection/>
    </xf>
    <xf numFmtId="2" fontId="4" fillId="0" borderId="0" xfId="53" applyNumberFormat="1" applyFont="1" applyFill="1">
      <alignment/>
      <protection/>
    </xf>
    <xf numFmtId="2" fontId="4" fillId="0" borderId="0" xfId="53" applyNumberFormat="1" applyFill="1" applyBorder="1" applyAlignment="1">
      <alignment horizontal="center"/>
      <protection/>
    </xf>
    <xf numFmtId="2" fontId="5" fillId="0" borderId="0" xfId="53" applyNumberFormat="1" applyFont="1" applyFill="1" applyAlignment="1">
      <alignment horizontal="center"/>
      <protection/>
    </xf>
    <xf numFmtId="0" fontId="6" fillId="0" borderId="0" xfId="53" applyFont="1" applyAlignment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top" wrapText="1"/>
      <protection locked="0"/>
    </xf>
    <xf numFmtId="2" fontId="7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2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" fontId="7" fillId="0" borderId="10" xfId="0" applyNumberFormat="1" applyFont="1" applyFill="1" applyBorder="1" applyAlignment="1">
      <alignment vertical="top" wrapText="1"/>
    </xf>
    <xf numFmtId="182" fontId="8" fillId="0" borderId="13" xfId="0" applyNumberFormat="1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>
      <alignment horizontal="center"/>
    </xf>
    <xf numFmtId="182" fontId="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1" fontId="13" fillId="0" borderId="16" xfId="0" applyNumberFormat="1" applyFont="1" applyFill="1" applyBorder="1" applyAlignment="1">
      <alignment vertical="top" wrapText="1"/>
    </xf>
    <xf numFmtId="1" fontId="13" fillId="0" borderId="16" xfId="0" applyNumberFormat="1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4" fontId="12" fillId="0" borderId="17" xfId="0" applyNumberFormat="1" applyFont="1" applyFill="1" applyBorder="1" applyAlignment="1" applyProtection="1">
      <alignment horizontal="center" vertical="top" wrapText="1"/>
      <protection locked="0"/>
    </xf>
    <xf numFmtId="182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/>
    </xf>
    <xf numFmtId="0" fontId="12" fillId="0" borderId="18" xfId="0" applyFont="1" applyFill="1" applyBorder="1" applyAlignment="1" applyProtection="1">
      <alignment horizontal="center" vertical="top" wrapText="1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2" fontId="1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/>
      <protection locked="0"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12" fillId="0" borderId="19" xfId="0" applyFont="1" applyFill="1" applyBorder="1" applyAlignment="1" applyProtection="1">
      <alignment horizontal="centerContinuous" vertical="center" wrapText="1"/>
      <protection/>
    </xf>
    <xf numFmtId="2" fontId="12" fillId="0" borderId="19" xfId="0" applyNumberFormat="1" applyFont="1" applyFill="1" applyBorder="1" applyAlignment="1" applyProtection="1">
      <alignment horizontal="centerContinuous" vertical="center" wrapText="1"/>
      <protection/>
    </xf>
    <xf numFmtId="1" fontId="13" fillId="0" borderId="20" xfId="0" applyNumberFormat="1" applyFont="1" applyFill="1" applyBorder="1" applyAlignment="1">
      <alignment vertical="top" wrapText="1"/>
    </xf>
    <xf numFmtId="1" fontId="13" fillId="0" borderId="20" xfId="0" applyNumberFormat="1" applyFont="1" applyFill="1" applyBorder="1" applyAlignment="1">
      <alignment vertical="top"/>
    </xf>
    <xf numFmtId="0" fontId="12" fillId="0" borderId="20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2" fontId="13" fillId="0" borderId="22" xfId="0" applyNumberFormat="1" applyFont="1" applyFill="1" applyBorder="1" applyAlignment="1">
      <alignment vertical="top"/>
    </xf>
    <xf numFmtId="0" fontId="12" fillId="0" borderId="23" xfId="0" applyFont="1" applyFill="1" applyBorder="1" applyAlignment="1">
      <alignment vertical="top"/>
    </xf>
    <xf numFmtId="0" fontId="11" fillId="0" borderId="16" xfId="0" applyFont="1" applyFill="1" applyBorder="1" applyAlignment="1" applyProtection="1">
      <alignment horizontal="left" vertical="top"/>
      <protection locked="0"/>
    </xf>
    <xf numFmtId="4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182" fontId="1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18" xfId="0" applyFont="1" applyBorder="1" applyAlignment="1" applyProtection="1">
      <alignment horizontal="center" vertical="top" wrapText="1"/>
      <protection locked="0"/>
    </xf>
    <xf numFmtId="0" fontId="12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4" fontId="0" fillId="0" borderId="14" xfId="0" applyNumberFormat="1" applyFont="1" applyFill="1" applyBorder="1" applyAlignment="1" applyProtection="1">
      <alignment horizontal="center" vertical="top" wrapText="1"/>
      <protection locked="0"/>
    </xf>
    <xf numFmtId="182" fontId="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Fill="1" applyBorder="1" applyAlignment="1" applyProtection="1">
      <alignment horizontal="centerContinuous" vertical="center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2" fontId="14" fillId="0" borderId="10" xfId="53" applyNumberFormat="1" applyFont="1" applyFill="1" applyBorder="1" applyAlignment="1">
      <alignment horizontal="center" vertical="top" wrapText="1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5" fillId="0" borderId="10" xfId="53" applyFont="1" applyFill="1" applyBorder="1" applyAlignment="1">
      <alignment horizontal="left" vertical="top" wrapText="1"/>
      <protection/>
    </xf>
    <xf numFmtId="2" fontId="15" fillId="0" borderId="10" xfId="53" applyNumberFormat="1" applyFont="1" applyFill="1" applyBorder="1" applyAlignment="1">
      <alignment horizontal="center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27" xfId="0" applyFont="1" applyFill="1" applyBorder="1" applyAlignment="1">
      <alignment/>
    </xf>
    <xf numFmtId="0" fontId="15" fillId="0" borderId="10" xfId="53" applyFont="1" applyBorder="1" applyAlignment="1">
      <alignment horizontal="left" vertical="top" wrapText="1"/>
      <protection/>
    </xf>
    <xf numFmtId="0" fontId="15" fillId="0" borderId="10" xfId="53" applyFont="1" applyBorder="1" applyAlignment="1">
      <alignment horizontal="center" vertical="top" wrapText="1"/>
      <protection/>
    </xf>
    <xf numFmtId="0" fontId="16" fillId="0" borderId="0" xfId="53" applyFont="1" applyAlignment="1">
      <alignment horizontal="center"/>
      <protection/>
    </xf>
    <xf numFmtId="2" fontId="16" fillId="0" borderId="0" xfId="53" applyNumberFormat="1" applyFont="1" applyFill="1" applyAlignment="1">
      <alignment horizontal="center"/>
      <protection/>
    </xf>
    <xf numFmtId="186" fontId="12" fillId="0" borderId="10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26" xfId="0" applyNumberFormat="1" applyFont="1" applyBorder="1" applyAlignment="1">
      <alignment/>
    </xf>
    <xf numFmtId="2" fontId="15" fillId="32" borderId="10" xfId="53" applyNumberFormat="1" applyFont="1" applyFill="1" applyBorder="1" applyAlignment="1">
      <alignment horizontal="center" vertical="center" wrapText="1"/>
      <protection/>
    </xf>
    <xf numFmtId="0" fontId="15" fillId="32" borderId="19" xfId="53" applyFont="1" applyFill="1" applyBorder="1" applyAlignment="1">
      <alignment horizontal="center" vertical="center" wrapText="1"/>
      <protection/>
    </xf>
    <xf numFmtId="0" fontId="11" fillId="32" borderId="14" xfId="0" applyFont="1" applyFill="1" applyBorder="1" applyAlignment="1">
      <alignment vertical="center" wrapText="1"/>
    </xf>
    <xf numFmtId="0" fontId="11" fillId="32" borderId="28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1" fillId="4" borderId="28" xfId="0" applyFont="1" applyFill="1" applyBorder="1" applyAlignment="1" applyProtection="1">
      <alignment horizontal="center" vertical="center" wrapText="1"/>
      <protection/>
    </xf>
    <xf numFmtId="0" fontId="17" fillId="4" borderId="29" xfId="0" applyFont="1" applyFill="1" applyBorder="1" applyAlignment="1" applyProtection="1">
      <alignment horizontal="center" vertical="center" wrapText="1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12" fillId="0" borderId="20" xfId="0" applyFont="1" applyBorder="1" applyAlignment="1" applyProtection="1">
      <alignment horizontal="center" vertical="top" wrapText="1"/>
      <protection locked="0"/>
    </xf>
    <xf numFmtId="2" fontId="12" fillId="0" borderId="21" xfId="0" applyNumberFormat="1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vertical="top"/>
      <protection locked="0"/>
    </xf>
    <xf numFmtId="0" fontId="11" fillId="32" borderId="31" xfId="0" applyFont="1" applyFill="1" applyBorder="1" applyAlignment="1" applyProtection="1">
      <alignment horizontal="centerContinuous" vertical="center" wrapText="1"/>
      <protection/>
    </xf>
    <xf numFmtId="0" fontId="17" fillId="32" borderId="32" xfId="0" applyFont="1" applyFill="1" applyBorder="1" applyAlignment="1" applyProtection="1">
      <alignment horizontal="centerContinuous" vertical="center" wrapText="1"/>
      <protection/>
    </xf>
    <xf numFmtId="0" fontId="11" fillId="32" borderId="33" xfId="0" applyFont="1" applyFill="1" applyBorder="1" applyAlignment="1" applyProtection="1">
      <alignment horizontal="centerContinuous" vertical="center" wrapText="1"/>
      <protection/>
    </xf>
    <xf numFmtId="2" fontId="17" fillId="4" borderId="34" xfId="0" applyNumberFormat="1" applyFont="1" applyFill="1" applyBorder="1" applyAlignment="1" applyProtection="1">
      <alignment horizontal="center" vertical="center" wrapText="1"/>
      <protection/>
    </xf>
    <xf numFmtId="0" fontId="17" fillId="4" borderId="34" xfId="0" applyFont="1" applyFill="1" applyBorder="1" applyAlignment="1" applyProtection="1">
      <alignment horizontal="center" vertical="center" wrapText="1"/>
      <protection/>
    </xf>
    <xf numFmtId="0" fontId="17" fillId="32" borderId="35" xfId="0" applyFont="1" applyFill="1" applyBorder="1" applyAlignment="1" applyProtection="1">
      <alignment horizontal="center" vertical="center" wrapText="1"/>
      <protection locked="0"/>
    </xf>
    <xf numFmtId="0" fontId="17" fillId="32" borderId="34" xfId="0" applyFont="1" applyFill="1" applyBorder="1" applyAlignment="1" applyProtection="1">
      <alignment horizontal="center" vertical="center" wrapText="1"/>
      <protection locked="0"/>
    </xf>
    <xf numFmtId="0" fontId="17" fillId="32" borderId="3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Continuous" vertical="center" wrapText="1"/>
      <protection/>
    </xf>
    <xf numFmtId="0" fontId="0" fillId="0" borderId="27" xfId="0" applyFont="1" applyFill="1" applyBorder="1" applyAlignment="1" applyProtection="1">
      <alignment horizontal="centerContinuous" vertical="center" wrapText="1"/>
      <protection/>
    </xf>
    <xf numFmtId="2" fontId="0" fillId="0" borderId="27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7" xfId="0" applyFont="1" applyBorder="1" applyAlignment="1" applyProtection="1">
      <alignment horizontal="centerContinuous" vertical="center" wrapText="1"/>
      <protection/>
    </xf>
    <xf numFmtId="0" fontId="0" fillId="0" borderId="37" xfId="0" applyFont="1" applyFill="1" applyBorder="1" applyAlignment="1" applyProtection="1">
      <alignment horizontal="centerContinuous" vertical="center" wrapText="1"/>
      <protection/>
    </xf>
    <xf numFmtId="1" fontId="7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/>
    </xf>
    <xf numFmtId="0" fontId="0" fillId="0" borderId="2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2" fontId="7" fillId="0" borderId="22" xfId="0" applyNumberFormat="1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4" fontId="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2" fontId="17" fillId="33" borderId="34" xfId="0" applyNumberFormat="1" applyFont="1" applyFill="1" applyBorder="1" applyAlignment="1" applyProtection="1">
      <alignment horizontal="center" vertical="center" wrapText="1"/>
      <protection/>
    </xf>
    <xf numFmtId="0" fontId="17" fillId="33" borderId="34" xfId="0" applyFont="1" applyFill="1" applyBorder="1" applyAlignment="1" applyProtection="1">
      <alignment horizontal="center" vertical="center" wrapText="1"/>
      <protection/>
    </xf>
    <xf numFmtId="0" fontId="17" fillId="33" borderId="30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 applyProtection="1">
      <alignment horizontal="left" vertical="center"/>
      <protection/>
    </xf>
    <xf numFmtId="0" fontId="5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2" fontId="4" fillId="0" borderId="0" xfId="53" applyNumberFormat="1" applyFont="1" applyFill="1" applyAlignment="1">
      <alignment horizontal="right"/>
      <protection/>
    </xf>
    <xf numFmtId="0" fontId="16" fillId="0" borderId="0" xfId="53" applyFont="1" applyAlignment="1">
      <alignment horizontal="center"/>
      <protection/>
    </xf>
    <xf numFmtId="0" fontId="11" fillId="4" borderId="38" xfId="0" applyFont="1" applyFill="1" applyBorder="1" applyAlignment="1" applyProtection="1">
      <alignment horizontal="center" vertical="center" wrapText="1"/>
      <protection/>
    </xf>
    <xf numFmtId="0" fontId="11" fillId="4" borderId="39" xfId="0" applyFont="1" applyFill="1" applyBorder="1" applyAlignment="1" applyProtection="1">
      <alignment horizontal="center" vertical="center" wrapText="1"/>
      <protection/>
    </xf>
    <xf numFmtId="0" fontId="11" fillId="32" borderId="40" xfId="0" applyFont="1" applyFill="1" applyBorder="1" applyAlignment="1" applyProtection="1">
      <alignment horizontal="center" vertical="center" wrapText="1"/>
      <protection locked="0"/>
    </xf>
    <xf numFmtId="0" fontId="11" fillId="32" borderId="26" xfId="0" applyFont="1" applyFill="1" applyBorder="1" applyAlignment="1" applyProtection="1">
      <alignment horizontal="center" vertical="center" wrapText="1"/>
      <protection locked="0"/>
    </xf>
    <xf numFmtId="0" fontId="11" fillId="4" borderId="33" xfId="0" applyFont="1" applyFill="1" applyBorder="1" applyAlignment="1" applyProtection="1">
      <alignment horizontal="center" vertical="center" wrapText="1"/>
      <protection/>
    </xf>
    <xf numFmtId="0" fontId="11" fillId="4" borderId="31" xfId="0" applyFont="1" applyFill="1" applyBorder="1" applyAlignment="1" applyProtection="1">
      <alignment horizontal="center" vertical="center" wrapText="1"/>
      <protection/>
    </xf>
    <xf numFmtId="0" fontId="11" fillId="4" borderId="41" xfId="0" applyFont="1" applyFill="1" applyBorder="1" applyAlignment="1" applyProtection="1">
      <alignment horizontal="center" vertical="center" wrapText="1"/>
      <protection/>
    </xf>
    <xf numFmtId="0" fontId="11" fillId="4" borderId="42" xfId="0" applyFont="1" applyFill="1" applyBorder="1" applyAlignment="1" applyProtection="1">
      <alignment horizontal="center" vertical="center" wrapText="1"/>
      <protection/>
    </xf>
    <xf numFmtId="0" fontId="11" fillId="4" borderId="43" xfId="0" applyFont="1" applyFill="1" applyBorder="1" applyAlignment="1" applyProtection="1">
      <alignment horizontal="center" vertical="center" wrapText="1"/>
      <protection/>
    </xf>
    <xf numFmtId="0" fontId="11" fillId="4" borderId="44" xfId="0" applyFont="1" applyFill="1" applyBorder="1" applyAlignment="1" applyProtection="1">
      <alignment horizontal="center" vertical="center" wrapText="1"/>
      <protection/>
    </xf>
    <xf numFmtId="0" fontId="11" fillId="4" borderId="45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К407-0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7.28125" style="1" customWidth="1"/>
    <col min="2" max="2" width="67.57421875" style="1" customWidth="1"/>
    <col min="3" max="3" width="11.8515625" style="6" customWidth="1"/>
    <col min="4" max="16384" width="9.140625" style="1" customWidth="1"/>
  </cols>
  <sheetData>
    <row r="1" ht="12.75">
      <c r="C1" s="127"/>
    </row>
    <row r="3" spans="1:3" ht="18">
      <c r="A3" s="128" t="s">
        <v>37</v>
      </c>
      <c r="B3" s="128"/>
      <c r="C3" s="83"/>
    </row>
    <row r="4" spans="1:4" ht="18.75">
      <c r="A4" s="128" t="s">
        <v>31</v>
      </c>
      <c r="B4" s="128"/>
      <c r="C4" s="82"/>
      <c r="D4" s="10"/>
    </row>
    <row r="5" spans="1:3" ht="15.75">
      <c r="A5" s="3"/>
      <c r="B5" s="3"/>
      <c r="C5" s="7"/>
    </row>
    <row r="6" spans="1:3" ht="44.25" customHeight="1">
      <c r="A6" s="88" t="s">
        <v>13</v>
      </c>
      <c r="B6" s="88" t="s">
        <v>38</v>
      </c>
      <c r="C6" s="87" t="s">
        <v>64</v>
      </c>
    </row>
    <row r="7" spans="1:3" ht="18.75" customHeight="1">
      <c r="A7" s="69">
        <v>1</v>
      </c>
      <c r="B7" s="70" t="s">
        <v>57</v>
      </c>
      <c r="C7" s="71">
        <f>'расшифровка материалов'!I8</f>
        <v>29.37</v>
      </c>
    </row>
    <row r="8" spans="1:3" ht="18.75" customHeight="1">
      <c r="A8" s="69">
        <v>2</v>
      </c>
      <c r="B8" s="70" t="s">
        <v>58</v>
      </c>
      <c r="C8" s="71">
        <f>-'расшифровка материалов'!M8</f>
        <v>-0.32999999999999996</v>
      </c>
    </row>
    <row r="9" spans="1:3" ht="18.75" customHeight="1">
      <c r="A9" s="69">
        <v>3</v>
      </c>
      <c r="B9" s="70" t="s">
        <v>26</v>
      </c>
      <c r="C9" s="71">
        <v>0.87</v>
      </c>
    </row>
    <row r="10" spans="1:3" ht="18.75" customHeight="1">
      <c r="A10" s="69">
        <v>4</v>
      </c>
      <c r="B10" s="70" t="s">
        <v>59</v>
      </c>
      <c r="C10" s="71">
        <f>'расшифровка материалов'!I18</f>
        <v>387.92</v>
      </c>
    </row>
    <row r="11" spans="1:3" ht="18.75" customHeight="1">
      <c r="A11" s="69">
        <v>5</v>
      </c>
      <c r="B11" s="70" t="s">
        <v>28</v>
      </c>
      <c r="C11" s="71">
        <v>7.73</v>
      </c>
    </row>
    <row r="12" spans="1:3" ht="18.75" customHeight="1">
      <c r="A12" s="81">
        <v>6</v>
      </c>
      <c r="B12" s="80" t="s">
        <v>27</v>
      </c>
      <c r="C12" s="71">
        <f>SUM(C7:C11)</f>
        <v>425.56000000000006</v>
      </c>
    </row>
    <row r="13" spans="1:3" ht="18.75" customHeight="1">
      <c r="A13" s="69">
        <v>7</v>
      </c>
      <c r="B13" s="70" t="s">
        <v>60</v>
      </c>
      <c r="C13" s="71">
        <f>'расшифровка трудоемкости'!F9</f>
        <v>25.4</v>
      </c>
    </row>
    <row r="14" spans="1:3" ht="18.75" customHeight="1">
      <c r="A14" s="69">
        <v>8</v>
      </c>
      <c r="B14" s="70" t="s">
        <v>40</v>
      </c>
      <c r="C14" s="71">
        <f>C13*0.31</f>
        <v>7.874</v>
      </c>
    </row>
    <row r="15" spans="1:3" ht="18.75" customHeight="1">
      <c r="A15" s="69">
        <v>9</v>
      </c>
      <c r="B15" s="70" t="s">
        <v>33</v>
      </c>
      <c r="C15" s="71">
        <v>24</v>
      </c>
    </row>
    <row r="16" spans="1:3" ht="18.75" customHeight="1">
      <c r="A16" s="69">
        <v>10</v>
      </c>
      <c r="B16" s="70" t="s">
        <v>29</v>
      </c>
      <c r="C16" s="71">
        <v>5</v>
      </c>
    </row>
    <row r="17" spans="1:3" ht="18.75" customHeight="1">
      <c r="A17" s="81">
        <v>11</v>
      </c>
      <c r="B17" s="80" t="s">
        <v>41</v>
      </c>
      <c r="C17" s="74">
        <f>SUM(C12:C16)</f>
        <v>487.83400000000006</v>
      </c>
    </row>
    <row r="18" spans="1:3" ht="18.75" customHeight="1">
      <c r="A18" s="69">
        <v>12</v>
      </c>
      <c r="B18" s="70" t="s">
        <v>46</v>
      </c>
      <c r="C18" s="71">
        <v>127.36</v>
      </c>
    </row>
    <row r="19" spans="1:3" ht="18.75" customHeight="1">
      <c r="A19" s="69">
        <v>13</v>
      </c>
      <c r="B19" s="70" t="s">
        <v>47</v>
      </c>
      <c r="C19" s="71">
        <v>96</v>
      </c>
    </row>
    <row r="20" spans="1:3" ht="18.75" customHeight="1">
      <c r="A20" s="81">
        <v>14</v>
      </c>
      <c r="B20" s="80" t="s">
        <v>42</v>
      </c>
      <c r="C20" s="74">
        <f>C17+C18+C19</f>
        <v>711.1940000000001</v>
      </c>
    </row>
    <row r="21" spans="1:3" ht="18.75" customHeight="1">
      <c r="A21" s="69">
        <v>15</v>
      </c>
      <c r="B21" s="70" t="s">
        <v>30</v>
      </c>
      <c r="C21" s="71">
        <v>3</v>
      </c>
    </row>
    <row r="22" spans="1:3" ht="18.75" customHeight="1">
      <c r="A22" s="81">
        <v>16</v>
      </c>
      <c r="B22" s="80" t="s">
        <v>43</v>
      </c>
      <c r="C22" s="74">
        <f>SUM(C20:C21)</f>
        <v>714.1940000000001</v>
      </c>
    </row>
    <row r="23" spans="1:3" ht="18.75" customHeight="1">
      <c r="A23" s="69">
        <v>17</v>
      </c>
      <c r="B23" s="72" t="s">
        <v>44</v>
      </c>
      <c r="C23" s="71">
        <f>C22*0.03</f>
        <v>21.42582</v>
      </c>
    </row>
    <row r="24" spans="1:3" ht="18.75" customHeight="1">
      <c r="A24" s="81">
        <v>18</v>
      </c>
      <c r="B24" s="73" t="s">
        <v>45</v>
      </c>
      <c r="C24" s="74">
        <v>1120.5</v>
      </c>
    </row>
    <row r="25" spans="1:3" ht="15.75">
      <c r="A25" s="4"/>
      <c r="B25" s="5"/>
      <c r="C25" s="8"/>
    </row>
    <row r="26" spans="1:2" ht="15.75">
      <c r="A26" s="2"/>
      <c r="B26" s="125" t="s">
        <v>61</v>
      </c>
    </row>
    <row r="27" spans="1:3" ht="15.75">
      <c r="A27" s="2"/>
      <c r="B27" s="126" t="s">
        <v>62</v>
      </c>
      <c r="C27" s="9"/>
    </row>
    <row r="28" spans="1:2" ht="15.75">
      <c r="A28" s="2"/>
      <c r="B28" s="126" t="s">
        <v>63</v>
      </c>
    </row>
    <row r="29" ht="15.75">
      <c r="A29" s="2"/>
    </row>
    <row r="30" ht="15.75">
      <c r="A30" s="3"/>
    </row>
  </sheetData>
  <sheetProtection/>
  <mergeCells count="2">
    <mergeCell ref="A4:B4"/>
    <mergeCell ref="A3:B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0" zoomScaleNormal="80" zoomScalePageLayoutView="0" workbookViewId="0" topLeftCell="A1">
      <selection activeCell="B33" sqref="B33"/>
    </sheetView>
  </sheetViews>
  <sheetFormatPr defaultColWidth="10.28125" defaultRowHeight="12.75"/>
  <cols>
    <col min="1" max="1" width="33.57421875" style="13" customWidth="1"/>
    <col min="2" max="2" width="33.28125" style="13" customWidth="1"/>
    <col min="3" max="5" width="11.7109375" style="13" customWidth="1"/>
    <col min="6" max="6" width="10.140625" style="29" customWidth="1"/>
    <col min="7" max="7" width="11.140625" style="13" customWidth="1"/>
    <col min="8" max="8" width="10.28125" style="13" customWidth="1"/>
    <col min="9" max="9" width="13.8515625" style="18" customWidth="1"/>
    <col min="10" max="10" width="7.8515625" style="13" customWidth="1"/>
    <col min="11" max="11" width="8.8515625" style="13" customWidth="1"/>
    <col min="12" max="12" width="9.57421875" style="13" customWidth="1"/>
    <col min="13" max="13" width="13.140625" style="22" customWidth="1"/>
    <col min="14" max="16384" width="10.28125" style="22" customWidth="1"/>
  </cols>
  <sheetData>
    <row r="1" spans="1:12" s="16" customFormat="1" ht="12.75">
      <c r="A1" s="17"/>
      <c r="B1" s="17"/>
      <c r="C1" s="17"/>
      <c r="D1" s="17"/>
      <c r="E1" s="17"/>
      <c r="F1" s="19"/>
      <c r="G1" s="18"/>
      <c r="H1" s="18"/>
      <c r="I1" s="18"/>
      <c r="J1" s="18"/>
      <c r="K1" s="18"/>
      <c r="L1" s="18"/>
    </row>
    <row r="2" spans="1:17" s="20" customFormat="1" ht="22.5" customHeight="1" thickBot="1">
      <c r="A2" s="123" t="s">
        <v>25</v>
      </c>
      <c r="B2" s="46"/>
      <c r="C2" s="47"/>
      <c r="D2" s="47"/>
      <c r="E2" s="47"/>
      <c r="F2" s="48"/>
      <c r="G2" s="47"/>
      <c r="H2" s="47"/>
      <c r="I2" s="47"/>
      <c r="J2" s="95"/>
      <c r="K2" s="46"/>
      <c r="L2" s="46"/>
      <c r="M2" s="32"/>
      <c r="O2" s="16"/>
      <c r="P2" s="16"/>
      <c r="Q2" s="16"/>
    </row>
    <row r="3" spans="1:17" s="21" customFormat="1" ht="90" customHeight="1">
      <c r="A3" s="135" t="s">
        <v>12</v>
      </c>
      <c r="B3" s="137" t="s">
        <v>9</v>
      </c>
      <c r="C3" s="137" t="s">
        <v>10</v>
      </c>
      <c r="D3" s="133" t="s">
        <v>11</v>
      </c>
      <c r="E3" s="134"/>
      <c r="F3" s="133" t="s">
        <v>52</v>
      </c>
      <c r="G3" s="139"/>
      <c r="H3" s="129" t="s">
        <v>7</v>
      </c>
      <c r="I3" s="92" t="s">
        <v>36</v>
      </c>
      <c r="J3" s="99" t="s">
        <v>54</v>
      </c>
      <c r="K3" s="100"/>
      <c r="L3" s="101" t="s">
        <v>3</v>
      </c>
      <c r="M3" s="131" t="s">
        <v>55</v>
      </c>
      <c r="O3" s="20"/>
      <c r="P3" s="20"/>
      <c r="Q3" s="20"/>
    </row>
    <row r="4" spans="1:17" ht="43.5" customHeight="1" thickBot="1">
      <c r="A4" s="136"/>
      <c r="B4" s="138"/>
      <c r="C4" s="138"/>
      <c r="D4" s="93" t="s">
        <v>49</v>
      </c>
      <c r="E4" s="93" t="s">
        <v>51</v>
      </c>
      <c r="F4" s="102" t="s">
        <v>48</v>
      </c>
      <c r="G4" s="103" t="s">
        <v>53</v>
      </c>
      <c r="H4" s="130"/>
      <c r="I4" s="94" t="s">
        <v>39</v>
      </c>
      <c r="J4" s="104" t="s">
        <v>49</v>
      </c>
      <c r="K4" s="105" t="s">
        <v>51</v>
      </c>
      <c r="L4" s="106" t="s">
        <v>48</v>
      </c>
      <c r="M4" s="132"/>
      <c r="O4" s="16"/>
      <c r="P4" s="16"/>
      <c r="Q4" s="16"/>
    </row>
    <row r="5" spans="1:13" ht="29.25" customHeight="1">
      <c r="A5" s="49" t="s">
        <v>56</v>
      </c>
      <c r="B5" s="50" t="s">
        <v>0</v>
      </c>
      <c r="C5" s="51">
        <v>2</v>
      </c>
      <c r="D5" s="52">
        <v>0.3</v>
      </c>
      <c r="E5" s="52" t="s">
        <v>50</v>
      </c>
      <c r="F5" s="53">
        <v>48.95</v>
      </c>
      <c r="G5" s="54" t="s">
        <v>1</v>
      </c>
      <c r="H5" s="56">
        <v>1</v>
      </c>
      <c r="I5" s="39">
        <f>C5*D5*F5*H5</f>
        <v>29.37</v>
      </c>
      <c r="J5" s="96">
        <v>0.03</v>
      </c>
      <c r="K5" s="96" t="s">
        <v>50</v>
      </c>
      <c r="L5" s="97">
        <v>11</v>
      </c>
      <c r="M5" s="98">
        <f>J5*L5</f>
        <v>0.32999999999999996</v>
      </c>
    </row>
    <row r="6" spans="1:13" ht="18.75" customHeight="1">
      <c r="A6" s="33"/>
      <c r="B6" s="34"/>
      <c r="C6" s="35"/>
      <c r="D6" s="35"/>
      <c r="E6" s="35"/>
      <c r="F6" s="36"/>
      <c r="G6" s="37"/>
      <c r="H6" s="38"/>
      <c r="I6" s="39"/>
      <c r="J6" s="40"/>
      <c r="K6" s="40"/>
      <c r="L6" s="58"/>
      <c r="M6" s="60"/>
    </row>
    <row r="7" spans="1:13" ht="20.25" customHeight="1" thickBot="1">
      <c r="A7" s="33"/>
      <c r="B7" s="34"/>
      <c r="C7" s="35"/>
      <c r="D7" s="35"/>
      <c r="E7" s="35"/>
      <c r="F7" s="36"/>
      <c r="G7" s="41"/>
      <c r="H7" s="38"/>
      <c r="I7" s="39"/>
      <c r="J7" s="40"/>
      <c r="K7" s="40"/>
      <c r="L7" s="58"/>
      <c r="M7" s="60"/>
    </row>
    <row r="8" spans="1:13" ht="13.5" thickBot="1">
      <c r="A8" s="55" t="s">
        <v>2</v>
      </c>
      <c r="B8" s="42"/>
      <c r="C8" s="43"/>
      <c r="D8" s="43"/>
      <c r="E8" s="43"/>
      <c r="F8" s="44"/>
      <c r="G8" s="42"/>
      <c r="H8" s="45"/>
      <c r="I8" s="57">
        <f>SUM(I5:I7)</f>
        <v>29.37</v>
      </c>
      <c r="J8" s="40"/>
      <c r="K8" s="40"/>
      <c r="L8" s="59"/>
      <c r="M8" s="61">
        <f>SUM(M5:M7)</f>
        <v>0.32999999999999996</v>
      </c>
    </row>
    <row r="9" spans="1:11" s="27" customFormat="1" ht="13.5" customHeight="1">
      <c r="A9" s="17"/>
      <c r="B9" s="17"/>
      <c r="C9" s="17"/>
      <c r="D9" s="17"/>
      <c r="E9" s="17"/>
      <c r="F9" s="25"/>
      <c r="G9" s="17"/>
      <c r="H9" s="26"/>
      <c r="I9" s="17"/>
      <c r="J9" s="26"/>
      <c r="K9" s="26"/>
    </row>
    <row r="10" spans="1:11" s="27" customFormat="1" ht="13.5" customHeight="1">
      <c r="A10" s="17"/>
      <c r="B10" s="17"/>
      <c r="C10" s="17"/>
      <c r="D10" s="17"/>
      <c r="E10" s="17"/>
      <c r="F10" s="25"/>
      <c r="G10" s="17"/>
      <c r="H10" s="26"/>
      <c r="I10" s="17"/>
      <c r="J10" s="26"/>
      <c r="K10" s="26"/>
    </row>
    <row r="11" spans="1:11" s="27" customFormat="1" ht="13.5" customHeight="1">
      <c r="A11" s="17"/>
      <c r="B11" s="17"/>
      <c r="C11" s="17"/>
      <c r="D11" s="17"/>
      <c r="E11" s="17"/>
      <c r="F11" s="25"/>
      <c r="G11" s="17"/>
      <c r="H11" s="26"/>
      <c r="I11" s="17"/>
      <c r="J11" s="26"/>
      <c r="K11" s="26"/>
    </row>
    <row r="12" spans="1:12" s="21" customFormat="1" ht="22.5" customHeight="1" thickBot="1">
      <c r="A12" s="124" t="s">
        <v>24</v>
      </c>
      <c r="B12" s="107"/>
      <c r="C12" s="108"/>
      <c r="D12" s="108"/>
      <c r="E12" s="108"/>
      <c r="F12" s="109"/>
      <c r="G12" s="108"/>
      <c r="H12" s="110"/>
      <c r="I12" s="111"/>
      <c r="J12" s="66"/>
      <c r="K12" s="28"/>
      <c r="L12" s="28"/>
    </row>
    <row r="13" spans="1:17" s="21" customFormat="1" ht="93" customHeight="1">
      <c r="A13" s="146" t="s">
        <v>4</v>
      </c>
      <c r="B13" s="142"/>
      <c r="C13" s="142" t="s">
        <v>5</v>
      </c>
      <c r="D13" s="142"/>
      <c r="E13" s="142"/>
      <c r="F13" s="140" t="s">
        <v>8</v>
      </c>
      <c r="G13" s="141"/>
      <c r="H13" s="144" t="s">
        <v>7</v>
      </c>
      <c r="I13" s="119" t="s">
        <v>35</v>
      </c>
      <c r="J13" s="67"/>
      <c r="K13" s="28"/>
      <c r="L13" s="28"/>
      <c r="O13" s="20"/>
      <c r="P13" s="20"/>
      <c r="Q13" s="20"/>
    </row>
    <row r="14" spans="1:12" ht="28.5" customHeight="1" thickBot="1">
      <c r="A14" s="147"/>
      <c r="B14" s="143"/>
      <c r="C14" s="143"/>
      <c r="D14" s="143"/>
      <c r="E14" s="143"/>
      <c r="F14" s="120" t="s">
        <v>48</v>
      </c>
      <c r="G14" s="121" t="s">
        <v>53</v>
      </c>
      <c r="H14" s="145"/>
      <c r="I14" s="122" t="s">
        <v>39</v>
      </c>
      <c r="J14" s="68"/>
      <c r="K14" s="26"/>
      <c r="L14" s="26"/>
    </row>
    <row r="15" spans="1:12" ht="28.5" customHeight="1">
      <c r="A15" s="112" t="s">
        <v>6</v>
      </c>
      <c r="B15" s="113"/>
      <c r="C15" s="114">
        <v>26</v>
      </c>
      <c r="D15" s="115"/>
      <c r="E15" s="115"/>
      <c r="F15" s="116">
        <v>14.92</v>
      </c>
      <c r="G15" s="117" t="s">
        <v>39</v>
      </c>
      <c r="H15" s="118">
        <v>1</v>
      </c>
      <c r="I15" s="31">
        <f>C15*F15*H15</f>
        <v>387.92</v>
      </c>
      <c r="J15" s="17"/>
      <c r="K15" s="26"/>
      <c r="L15" s="26"/>
    </row>
    <row r="16" spans="1:12" ht="20.25" customHeight="1">
      <c r="A16" s="23"/>
      <c r="B16" s="11"/>
      <c r="C16" s="15"/>
      <c r="D16" s="30"/>
      <c r="E16" s="30"/>
      <c r="F16" s="14"/>
      <c r="G16" s="12"/>
      <c r="H16" s="64"/>
      <c r="I16" s="24"/>
      <c r="J16" s="17"/>
      <c r="K16" s="26"/>
      <c r="L16" s="26"/>
    </row>
    <row r="17" spans="1:12" ht="20.25" customHeight="1" thickBot="1">
      <c r="A17" s="23"/>
      <c r="B17" s="11"/>
      <c r="C17" s="15"/>
      <c r="D17" s="30"/>
      <c r="E17" s="30"/>
      <c r="F17" s="14"/>
      <c r="G17" s="12"/>
      <c r="H17" s="64"/>
      <c r="I17" s="24"/>
      <c r="J17" s="17"/>
      <c r="K17" s="26"/>
      <c r="L17" s="26"/>
    </row>
    <row r="18" spans="1:12" ht="13.5" thickBot="1">
      <c r="A18" s="62" t="s">
        <v>2</v>
      </c>
      <c r="B18" s="26"/>
      <c r="C18" s="17"/>
      <c r="D18" s="17"/>
      <c r="E18" s="17"/>
      <c r="F18" s="25"/>
      <c r="G18" s="17"/>
      <c r="H18" s="63"/>
      <c r="I18" s="65">
        <f>SUM(I15:I17)</f>
        <v>387.92</v>
      </c>
      <c r="J18" s="26"/>
      <c r="K18" s="26"/>
      <c r="L18" s="26"/>
    </row>
    <row r="19" spans="8:12" ht="13.5" customHeight="1">
      <c r="H19" s="26"/>
      <c r="K19" s="26"/>
      <c r="L19" s="26"/>
    </row>
    <row r="141" ht="12.75"/>
    <row r="142" ht="12.75"/>
    <row r="219" ht="12.75"/>
  </sheetData>
  <sheetProtection/>
  <mergeCells count="14">
    <mergeCell ref="F13:G13"/>
    <mergeCell ref="E13:E14"/>
    <mergeCell ref="H13:H14"/>
    <mergeCell ref="A13:A14"/>
    <mergeCell ref="B13:B14"/>
    <mergeCell ref="C13:C14"/>
    <mergeCell ref="D13:D14"/>
    <mergeCell ref="H3:H4"/>
    <mergeCell ref="M3:M4"/>
    <mergeCell ref="D3:E3"/>
    <mergeCell ref="A3:A4"/>
    <mergeCell ref="B3:B4"/>
    <mergeCell ref="C3:C4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22.57421875" style="0" bestFit="1" customWidth="1"/>
    <col min="2" max="2" width="22.140625" style="0" bestFit="1" customWidth="1"/>
    <col min="3" max="3" width="18.00390625" style="0" customWidth="1"/>
    <col min="4" max="4" width="17.57421875" style="0" bestFit="1" customWidth="1"/>
    <col min="5" max="5" width="16.57421875" style="0" customWidth="1"/>
    <col min="6" max="6" width="16.140625" style="0" customWidth="1"/>
  </cols>
  <sheetData>
    <row r="1" spans="1:6" ht="12.75">
      <c r="A1" s="75" t="s">
        <v>34</v>
      </c>
      <c r="B1" s="75"/>
      <c r="C1" s="76"/>
      <c r="D1" s="76"/>
      <c r="E1" s="76"/>
      <c r="F1" s="76"/>
    </row>
    <row r="2" spans="1:6" ht="13.5" thickBot="1">
      <c r="A2" s="76"/>
      <c r="B2" s="76"/>
      <c r="C2" s="76"/>
      <c r="D2" s="76"/>
      <c r="E2" s="76"/>
      <c r="F2" s="76"/>
    </row>
    <row r="3" spans="1:6" ht="38.25">
      <c r="A3" s="91" t="s">
        <v>15</v>
      </c>
      <c r="B3" s="91" t="s">
        <v>18</v>
      </c>
      <c r="C3" s="91" t="s">
        <v>17</v>
      </c>
      <c r="D3" s="91" t="s">
        <v>19</v>
      </c>
      <c r="E3" s="89" t="s">
        <v>20</v>
      </c>
      <c r="F3" s="90" t="s">
        <v>21</v>
      </c>
    </row>
    <row r="4" spans="1:6" ht="12.75">
      <c r="A4" s="77" t="s">
        <v>16</v>
      </c>
      <c r="B4" s="77" t="s">
        <v>14</v>
      </c>
      <c r="C4" s="77">
        <v>0.01</v>
      </c>
      <c r="D4" s="84">
        <v>150</v>
      </c>
      <c r="E4" s="78">
        <v>10</v>
      </c>
      <c r="F4" s="85">
        <f>C4*D4*E4</f>
        <v>15</v>
      </c>
    </row>
    <row r="5" spans="1:6" ht="12.75">
      <c r="A5" s="77" t="s">
        <v>22</v>
      </c>
      <c r="B5" s="77" t="s">
        <v>23</v>
      </c>
      <c r="C5" s="77">
        <v>0.08</v>
      </c>
      <c r="D5" s="84">
        <v>130</v>
      </c>
      <c r="E5" s="78">
        <v>1</v>
      </c>
      <c r="F5" s="85">
        <f>C5*D5*E5</f>
        <v>10.4</v>
      </c>
    </row>
    <row r="6" spans="1:6" ht="12.75">
      <c r="A6" s="77"/>
      <c r="B6" s="77"/>
      <c r="C6" s="77"/>
      <c r="D6" s="77"/>
      <c r="E6" s="78"/>
      <c r="F6" s="85"/>
    </row>
    <row r="7" spans="1:6" ht="12.75">
      <c r="A7" s="77"/>
      <c r="B7" s="77"/>
      <c r="C7" s="77"/>
      <c r="D7" s="77"/>
      <c r="E7" s="78"/>
      <c r="F7" s="85"/>
    </row>
    <row r="8" spans="1:6" ht="12.75">
      <c r="A8" s="77"/>
      <c r="B8" s="77"/>
      <c r="C8" s="77"/>
      <c r="D8" s="77"/>
      <c r="E8" s="78"/>
      <c r="F8" s="85"/>
    </row>
    <row r="9" spans="1:6" ht="13.5" thickBot="1">
      <c r="A9" s="79" t="s">
        <v>32</v>
      </c>
      <c r="B9" s="76"/>
      <c r="C9" s="76"/>
      <c r="D9" s="76"/>
      <c r="E9" s="76"/>
      <c r="F9" s="86">
        <f>SUM(F4:F5)</f>
        <v>25.4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EZubkova</dc:creator>
  <cp:keywords/>
  <dc:description/>
  <cp:lastModifiedBy>Admin</cp:lastModifiedBy>
  <cp:lastPrinted>2017-11-10T05:26:00Z</cp:lastPrinted>
  <dcterms:created xsi:type="dcterms:W3CDTF">2011-01-18T11:50:10Z</dcterms:created>
  <dcterms:modified xsi:type="dcterms:W3CDTF">2017-11-10T10:13:12Z</dcterms:modified>
  <cp:category/>
  <cp:version/>
  <cp:contentType/>
  <cp:contentStatus/>
</cp:coreProperties>
</file>